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25" windowHeight="9555" activeTab="2"/>
  </bookViews>
  <sheets>
    <sheet name="Légende" sheetId="1" r:id="rId1"/>
    <sheet name="PO FSE" sheetId="2" r:id="rId2"/>
    <sheet name="Feuil2" sheetId="3" r:id="rId3"/>
    <sheet name="Feuil3" sheetId="4" r:id="rId4"/>
  </sheets>
  <definedNames>
    <definedName name="_xlnm.Print_Titles" localSheetId="1">'PO FSE'!$2:$2</definedName>
    <definedName name="OLE_LINK1" localSheetId="1">'PO FSE'!#REF!</definedName>
    <definedName name="_xlnm.Print_Area" localSheetId="1">'PO FSE'!$A$1:$V$13</definedName>
  </definedNames>
  <calcPr fullCalcOnLoad="1"/>
</workbook>
</file>

<file path=xl/sharedStrings.xml><?xml version="1.0" encoding="utf-8"?>
<sst xmlns="http://schemas.openxmlformats.org/spreadsheetml/2006/main" count="180" uniqueCount="129">
  <si>
    <t>Constats</t>
  </si>
  <si>
    <t>Un jeune sur deux (49%) sort précocement  du système scolaire. Sans aucun diplôme, ils n’ont que peu de perspectives de trouver un emploi.
Avec deux fois plus de sorties précoces que la moyenne nationale, La Réunion est aux côtés des autres DOM en queue du classement des régions françaises, selon le recensement de la population de 2007.
Cependant, une autre réalité révèle les disparités de situation avec l’hexagone. En 2009, le taux de sortie sans diplôme des jeunes était de 11,6% pour 5,9% en métropole. Le taux de sortie sans qualification de l’académie est en baisse depuis 2005, date à laquelle il a atteint son maximum de 16%.</t>
  </si>
  <si>
    <t>Un tiers des jeunes actifs est peu ou pas diplomé.
L'offre de formation ne satisfait pas tous les besoins, parfois inexistante.</t>
  </si>
  <si>
    <t>Un taux de chômage structurellement élevé (28.5% au 2ème semestre 2012) et accentué par la crise économique avec une tendance haussière. L’offre d’emplois est très insuffisante au regard du nombre de personnes qui arrivent chaque année sur le marché du travail en raison d’un dynamique démographique atypique rendant nécessaire l’accroissement du marché du travail par l’ouverture à l’extérieur de la main d’œuvre réunionnaise en développant les dispositifs de mobilité éducative et professionnelle.</t>
  </si>
  <si>
    <t>Les conséquences de la singularité démographique de La Réunion, où, à l’inverse de l’Europe et de la France hexagonale, le territoire comporte une proportion de jeunes beaucoup plus forte, un tiers de la population ayant moins de 20 ans contre 21% en Europe continentale, nécessitent d’atténuer les effets d’un taux de chômage massif et de longue durée des jeunes se situant à 56.2% au 2ème trimestre 2012.</t>
  </si>
  <si>
    <t>L’insuffisante initiative de création d’activité nécessite de valoriser l’entreprenariat favorisant l’émergence d’entreprises, premier employeur des jeunes dans un contexte d’activité économique ralentie.</t>
  </si>
  <si>
    <t>Le volume des populations défavorisées s’accroît, entraînant des fractures sociales. 42% de la population vit en-dessous du seuil de pauvreté. Les bénéficiaires de minima sociaux et leurs ayant-droits représentent 1/3 de la population. Les difficultés d’accès au marché du travail perpétuent les risques de marginalisation d’une génération à une autre. Le taux d’illettrisme est 3 fois supérieur à la moyenne nationale. Cette part de population est à intégrer dans les processus socio-économiques.</t>
  </si>
  <si>
    <t>Unité de mesure</t>
  </si>
  <si>
    <t>Valeur de référence</t>
  </si>
  <si>
    <t>Année de référence</t>
  </si>
  <si>
    <t>Valeur cible 2023</t>
  </si>
  <si>
    <t>Fréquence établissement des rapports</t>
  </si>
  <si>
    <t>1 - favoriser le développement d'une société de la connaissance compétitive et innovante</t>
  </si>
  <si>
    <t>OT 10 Investir dans l’éducation, les compétences et la formation tout au long de la vie</t>
  </si>
  <si>
    <t>Priorité d'investissement</t>
  </si>
  <si>
    <t>Montants UE</t>
  </si>
  <si>
    <t>Mi parcours et fin de programme</t>
  </si>
  <si>
    <t>2 Soutenir l'accès à l'emploi par le développement des compétences et de la mobilité</t>
  </si>
  <si>
    <t xml:space="preserve">1/an  </t>
  </si>
  <si>
    <t>3 Favoriser l'inclusion sociale et lutter contre la pauvreté en renforcant la formation et l'accompagnement des publics</t>
  </si>
  <si>
    <t>OT 9 Promouvoir l’inclusion sociale et lutter contre la pauvreté</t>
  </si>
  <si>
    <t>Indicateur de réalisation</t>
  </si>
  <si>
    <t>IC chômeurs, y compris les chômeurs de longue durée</t>
  </si>
  <si>
    <t>IC participants de moins de 25 ans</t>
  </si>
  <si>
    <t xml:space="preserve">Type d’indicateur
(Étape de mise en œuvre, indicateur financier, indicateur de réalisation ou, le cas échéant, indicateur de résultat
</t>
  </si>
  <si>
    <t>Numéro d’identification</t>
  </si>
  <si>
    <t>Définition de l'indicateur ou de l'étape de mise en œuvre.</t>
  </si>
  <si>
    <t>Unité de mesure,  le cas échéant</t>
  </si>
  <si>
    <t>Catégorie de région</t>
  </si>
  <si>
    <t>Valeur intermédiaire pour 2018</t>
  </si>
  <si>
    <t xml:space="preserve">Valeur cible finale (2023) </t>
  </si>
  <si>
    <t>Source de l’information</t>
  </si>
  <si>
    <t xml:space="preserve">Explication de la
pertinence de l’indicateur, le cas échéant 
</t>
  </si>
  <si>
    <t>Axe prioritaire 1</t>
  </si>
  <si>
    <t>Indicateur financier</t>
  </si>
  <si>
    <t>M €</t>
  </si>
  <si>
    <t>Moins développé</t>
  </si>
  <si>
    <t>Nombre</t>
  </si>
  <si>
    <t>Axe prioritaire 2</t>
  </si>
  <si>
    <t>Axe prioritaire 3</t>
  </si>
  <si>
    <t>PO FSE Ile de la Réunion</t>
  </si>
  <si>
    <t>Favoriser le développement d'une société de la connaissance compétitive et innovante</t>
  </si>
  <si>
    <t>Soutenir l'accès à l'emploi par le développement des compétences et de la mobilité</t>
  </si>
  <si>
    <t>Favoriser l'inclusion sociale et lutter contre la pauvreté en renforcant la formation et l'accompagnement des publics</t>
  </si>
  <si>
    <t>Cet indicateur représente 98 % du montant financier de l'axe 1</t>
  </si>
  <si>
    <t>Cet indicateur représente 100 % du montant financier de l'axe 1</t>
  </si>
  <si>
    <t>Nombre de personnes inscrites dans un processus d'insertion actif</t>
  </si>
  <si>
    <t>cet indicateur recouvre 90 % des montants financiers de l'axe 3</t>
  </si>
  <si>
    <t>cet indicateur recouvre 10 % des montants financiers de l'axe 3</t>
  </si>
  <si>
    <t>Axe prioritaire</t>
  </si>
  <si>
    <t>Objectif thématique</t>
  </si>
  <si>
    <t>Objectifs spécifiques correspondant aux priorités d’investissement</t>
  </si>
  <si>
    <t>Indicateurs de résultat correspondant à l’objectif spécifique</t>
  </si>
  <si>
    <t>Fonds</t>
  </si>
  <si>
    <t>Soutien de l’Union européenne, en euro</t>
  </si>
  <si>
    <t>Part du soutien total de l’Union européenne dans le programme opérationnel (par fonds)</t>
  </si>
  <si>
    <t>FSE</t>
  </si>
  <si>
    <t>0.96 %</t>
  </si>
  <si>
    <t>27.88 %</t>
  </si>
  <si>
    <t>24.04 %</t>
  </si>
  <si>
    <t>22.12 %</t>
  </si>
  <si>
    <t>1.35 %</t>
  </si>
  <si>
    <t>2.21 %</t>
  </si>
  <si>
    <t>18.27 %</t>
  </si>
  <si>
    <t>Types d'actions</t>
  </si>
  <si>
    <t>Changements attendus</t>
  </si>
  <si>
    <t>Légende</t>
  </si>
  <si>
    <r>
      <t xml:space="preserve">Les indicateurs </t>
    </r>
    <r>
      <rPr>
        <sz val="10"/>
        <color indexed="30"/>
        <rFont val="Arial"/>
        <family val="2"/>
      </rPr>
      <t>en bleu</t>
    </r>
    <r>
      <rPr>
        <sz val="10"/>
        <rFont val="Arial"/>
        <family val="2"/>
      </rPr>
      <t xml:space="preserve"> sont extraits des indicateurs communs proposés par la Commission européenne</t>
    </r>
  </si>
  <si>
    <r>
      <t xml:space="preserve">Les indicateurs </t>
    </r>
    <r>
      <rPr>
        <b/>
        <sz val="10"/>
        <rFont val="Arial"/>
        <family val="2"/>
      </rPr>
      <t>en gras</t>
    </r>
    <r>
      <rPr>
        <sz val="10"/>
        <rFont val="Arial"/>
        <family val="2"/>
      </rPr>
      <t xml:space="preserve"> sont susceptibles d'être retenus dans le cadre de performance</t>
    </r>
  </si>
  <si>
    <r>
      <t xml:space="preserve">Les commentaires </t>
    </r>
    <r>
      <rPr>
        <sz val="10"/>
        <color indexed="17"/>
        <rFont val="Arial"/>
        <family val="2"/>
      </rPr>
      <t>en vert</t>
    </r>
    <r>
      <rPr>
        <sz val="10"/>
        <rFont val="Arial"/>
        <family val="2"/>
      </rPr>
      <t xml:space="preserve"> sont à vérifier auprès des sources externes concernées</t>
    </r>
  </si>
  <si>
    <r>
      <t xml:space="preserve">Les commentaires </t>
    </r>
    <r>
      <rPr>
        <strike/>
        <sz val="10"/>
        <color indexed="10"/>
        <rFont val="Arial"/>
        <family val="2"/>
      </rPr>
      <t>en rouge</t>
    </r>
    <r>
      <rPr>
        <sz val="10"/>
        <rFont val="Arial"/>
        <family val="2"/>
      </rPr>
      <t xml:space="preserve"> sont à supprimer</t>
    </r>
  </si>
  <si>
    <t>Les lignes grisées sont à supprimer</t>
  </si>
  <si>
    <t>IC chômeurs moins de 25 ans</t>
  </si>
  <si>
    <t>Montant UE de la priorité</t>
  </si>
  <si>
    <t>Prévenir les sorties prématurées du système scolaire</t>
  </si>
  <si>
    <t>FSE c, i la réduction et la prévention du décrochage scolaire et la promotion de l'égalité d'accès à des programmes de développement pour la petite enfance ainsi qu'à un enseignement primaire et secondaire de qualité comprenant des parcours d'apprentissage formels, non formels et informels permettant de réintégrer les filières d'éducation et de formation;</t>
  </si>
  <si>
    <t>Augmentation du nombre de jeunes maintenus dans le circuit scolaire par des interventions préventives dans le réinvestissement dans les apprentissages ou dans une voie préprofessionnelle et l’acquisition du socle commun des connaissances et des compétences dont les compétences civiques.</t>
  </si>
  <si>
    <t>FSE a,i l'accès à l'emploi pour les demandeurs d'emploi et les personnes inactives, notamment les chômeurs de longue durée et les personnes qui se trouvent les plus éloignées du marché du travail, également grâce à des initiatives locales en faveur de l'emploi et au soutien à la mobilité professionnelle;</t>
  </si>
  <si>
    <t>Augmenter le nombre de personnes mises en parcours vers l'emploi , y compris les départs en mobilité</t>
  </si>
  <si>
    <t>Augmentation du nombre de personnes mises en parcours vers l'emploi par l’accroissement des compétences dans les domaines d’activité porteurs  et les actions d’insertion dans une optique d’intégration directe dans un emploi ou d’un accès à une formation.
Augmentation du nombre de départs en mobilité formative ou d’emploi.</t>
  </si>
  <si>
    <t>FSE c,iii) une meilleure égalité d'accès à l'apprentissage tout au long de la vie pour toutes les catégories d'âges dans un cadre formel, non formel ou informel, la mise à niveau des savoirs, des aptitudes et des compétences de la main- d'oeuvre et la promotion de parcours d'apprentissage souples passant notamment par une orientation professionnelle et la validation des compétentes acquises;</t>
  </si>
  <si>
    <t>FSE a,ii l'intégration durable sur le marché du travail des jeunes, en particulier ceux qui ne travaillent pas, ne font pas d'études ou ne suivent pas de formation, y compris les jeunes exposés à l'exclusion sociale et ceux issus de groupes marginalisés, en mettant notamment en oeuvre la garantie pour la jeunesse;</t>
  </si>
  <si>
    <t>FSE a,iii l'emploi indépendant, l'entrepreneuriat et la création d'entreprises, y compris les micro, petites et moyennes entreprises innovantes;</t>
  </si>
  <si>
    <t>FSE a,v l'adaptation au changement des travailleurs, des entreprises et des entrepreneurs;</t>
  </si>
  <si>
    <t xml:space="preserve">Augmenter le nombre de jeunes mis en parcours  vers l'emploi
</t>
  </si>
  <si>
    <t>Augmentation des recrutements de jeunes en contrat d’apprentissage sur des secteurs adaptés au contexte économique local.
Augmentation  du nombre de jeunes repérés par les services de suivi et d’appui et bénéficiant d’un accompagnement renforcé.</t>
  </si>
  <si>
    <t>Création de nouveaux employeurs en renforçant la dynamique entrepreneuriale par l’appui à la création de nouvelles entreprises, de nouvelles formes d’entreprenariat et en favorisant la consolidation, la reprise, et la transmission des entreprises existantes.</t>
  </si>
  <si>
    <t>Soutien au développement de projets de création, de consolidation, de reprise, de transmission et de développement d’activités et d’emploi, notamment, par les publics en difficulté ou en situation de précarité professionnelle.
• Création de parcours d’accompagnement adaptés aux besoins des porteurs de projets et offrant des conditions favorables à la création, la consolidation, la reprise, la transmission et au développement d’entreprises (Ante-Création, Financement, Post-Création).
• Actions d’accompagnement notamment en phase post création, au porteur ayant opté pour le statut d’auto entrepreneur dans l’optique de pérenniser l’activité, de la développer et l’amener vers des formes entrepreneuriales plus « classiques ».</t>
  </si>
  <si>
    <t>Amélioration de la compétitivité des actifs en emploi leur permettant le maintien sur le marché du travail en leur apportant une formation tout au long de la vie</t>
  </si>
  <si>
    <t>L’accompagnement permettant aux entreprises de franchir des caps liés à la croissance ; promotion des actions s’inscrivant dans la gestion des âges ; meilleure maîtrise des nouvelles technologies.
Des formations prenant en compte l'expérience professionnelle du bénéficiaire, des bilans de compétences permettant d'orienter dans les meilleures conditions le plan d'action, des validations des acquis de l'expérience… favorisant le maintien dans l’emploi.
Un accompagnement (préparation aux entretiens d'embauche, techniques de recherche d'emploi, ...) et une orientation des participants tenant compte de la situation du marché local de l'emploi.
Des actions de veille sur les mutations et d’accompagnement des branches professionnelles dans la définition et la mise en œuvre d’une politique ressources humaines.
Les congés individuels de formation à l’initiative des salariés
Des actions d’expertises et d’accompagnement du dialogue social (apports méthodologiques, construction d’outils, études, élaboration de plans d’action, ...)
Des actions d’accompagnement des entreprises, touchées par les évolutions économiques, dans leurs efforts en faveur du maintien dans l’emploi des salariés.</t>
  </si>
  <si>
    <t>FSE b i l'inclusion active, y compris en vue de promouvoir l'égalité des chances, la participation active et une meilleure aptitude à l'emploi;</t>
  </si>
  <si>
    <t>Accroître le nombre de personnes inscrites dans un processus d'insertion .</t>
  </si>
  <si>
    <t>mi-parcours et fin de programme</t>
  </si>
  <si>
    <t>IC Nombre de participants</t>
  </si>
  <si>
    <t>IC Participant obtenant une qualification (titre, diplôme, attestation ou certificat de compétences, ...) au terme de leur participation</t>
  </si>
  <si>
    <t>IC nombre de participants (porteurs d'un projet de création d'entreprise)</t>
  </si>
  <si>
    <t>Créations d'entreprises</t>
  </si>
  <si>
    <t>IC Les participants suivant un enseignement ou une formation au terme de leur participation (Jeunes maintenus dans le circuit scolaire)</t>
  </si>
  <si>
    <t>Offre de formation . Cette offre viendra en accompagnement des politiques régionales en faveur du développement durable, des secteurs stratégiques tels que le tourisme ou des grands chantiers. Il s’agit ici d’actions de formation à la pédagogie adaptée (groupes, individualisées, suivant les référentiels, centrées sur les gestes professionnels, ...) visant à l’acquisition de compétences exploitables par le système économique.
Services d’orientation des personnes.</t>
  </si>
  <si>
    <t xml:space="preserve">L'accompagnement à la scolarité permettant aux élèves de prendre confiance en eux et sur la base d'un suivi individualisé axé sur des méthodes différentes de celles de l'école (ex :  contrats locaux d’accompagnement à la scolarité visant à l’autonomie des élèves, accueil temporaire dans des dispositifs-relais visant une réintégration en milieu classique, ...)
L'aide à la parentalité par la création d’un espace de soutien, d'information et de dialogue pour qu'ils soient partie prenante de la réussite éducative et du bien-être de leurs enfants.
</t>
  </si>
  <si>
    <t>Des parcours modulaires à partir des acquis et compétences des candidats à la formation, dans un objectif de perfectionnement ou d’élévation du niveau de qualification, avec la mise en place d’un système de reconnaissance des compétences harmonisé.
Aides individuelles au transport et à certains frais liés au départ y compris ceux liés à l'alternance visant à effectuer une immersion en milieu professionnel, notamment dans le cadre de contrats d’apprentissage ou de professionnalisation.
Préparation à la mobilité par une orientation des candidats et des employeurs et par l’accompagnement socio-professionnel localement et sur le territoire de destination
Prise en charge des frais d’hébergement, de restauration et d’installation sur le territoire d’accueil
Prise en charge des prestations pour la réalisation de formations qualifiantes en mobilité conçues afin de répondre aux besoins de l'économie réunionnaise dans des domaines où l'offre locale de formation n'existe pas ou est insuffisante et rapprocher les publics des bassins d'emplois porteurs avec une phase de qualification préinsertion professionnelle en mobilité.</t>
  </si>
  <si>
    <t xml:space="preserve">Des formations sur la base de contrats de travail en apprentissage donnant à de jeunes travailleurs ayant satisfait à l’obligation scolaire, des compétences générales, théoriques et pratiques, en vue de l’obtention d’une qualification professionnelle sanctionnée par un diplôme de l’enseignement professionnel ou technologique, un titre d’ingénieur ou un titre répertorié.
Les actions spécifiques permettent de consolider le parcours du jeune vers l’emploi : 
- il s’agit de rapprocher les jeunes les plus fragilisés de l’autonomie comportementale, sociale, financière et de l’emploi. 
- il permet une progression des jeunes bénéficiaires dans les étapes vers l’emploi, des poursuites de parcours qualifiants, des reprises de scolarité et enfin une amélioration globale des sorties vers l’emploi. 
- la réactivité des actions spécifiques est un gain de temps dans l’accès à l’emploi du jeune et permet d’éviter des ruptures de parcours (mise en œuvre rapide et pour une perspective d’emploi précise)
- les actions spécifiques favorisent l’innovation et l’expérimentation de nouvelles approches pédagogiques. Leur souplesse permet de réaliser du « sur-mesure » au regard de certains parcours et des besoins du territoire.
Création d’outil de mutualisation des études, statistiques, séminaires et  d’analyse des dispositifs. Son action devrait contribuer à développer une lecture partagée par les différents acteurs de la problématique jeunesse à La Réunion et de renforcer les collaborations et les synergies indispensables à l’efficience des programmes d’actions mis en œuvre.
Le recours à des « Contrat d’autonomie » consistant en l’accompagnement et le placement des participants vers les débouchés suivants :
- le placement effectif dans l’emploi ;
- la création d’entreprise ;
- l’accès à une formation qualifiante.
</t>
  </si>
  <si>
    <t>OT 8 Promouvoir l’emploi et soutenir la mobilité de la main-d’œuvre</t>
  </si>
  <si>
    <t>Les risques de perte d'emploi des salariés dans des secteurs en mutation</t>
  </si>
  <si>
    <t xml:space="preserve">Actions de remobilisation pour des parcours d’insertion actifs et durables par l’atténuation en amont d’handicaps constituant des freins à l’inclusion des personnes fragilisées par :
- la reconstitution de socles de savoirs de base, indispensables pour l'accès à la qualification et à l'insertion sociale et professionnelle ;
- l'autonomie, la prise de responsabilité de l'apprenant et son épanouissement ;
- une reconnaissance du bénéficiaire par son environnement social à travers la mise en œuvre d'actions d'utilité collective.
Chantiers d’insertion par exemple dans le domaine de l’environnement offrant aux public-cible un encadrement de qualité leur permet d'acquérir non seulement un savoir-faire reconnu et une expérience valorisable dans le domaine forestier et environnemental, mais également un savoir être professionnel en leur permettant de renouer avec le monde du travail et ses contraintes (respect des horaires, organisation du travail, d'exécution des tâches, ...).
Actions de formation de lutte contre l’illettrisme, alliant apprentissage des savoirs fondamentaux et situations professionnelles.
Professionnalisation des agents œuvrant sur les problématiques d’insertion (formation des agents).
Actions d’information et de communication envers les publics-cibles et les intermédiaires (entreprises, institutionnels, administrations…) afin de favoriser la compréhension des enjeux de la lutte contre l’illettrisme, de définir une culture commune, d’échanger les pratiques et de construire des outils transférables.
</t>
  </si>
  <si>
    <t>Augmentation du nombre de personnes mobilisées dans un parcours d’insertion</t>
  </si>
  <si>
    <t>Nombre de départs en mobilité (faisant partie des participants de l’indicateur ci-dessus)</t>
  </si>
  <si>
    <t>6118 soit 80% des participants</t>
  </si>
  <si>
    <t>Une population active plus qualifiée et à l’employabilité améliorée. Une ouverture plus grande sur le monde par un accès facilité aux langues étrangères, de plus grandes compétences au service du secteur stratégique du tourisme</t>
  </si>
  <si>
    <t>Augmentation du nombre de départs en mobilité formative ou d’emploi.</t>
  </si>
  <si>
    <t>Nombre de sorties positives (engagé dans la recherche d'un emploi, suivant une formation, obtenant une qualification, exerçant un emploi au terme de leur participation)</t>
  </si>
  <si>
    <t>12 351 soit 50% des participants</t>
  </si>
  <si>
    <t>3 380 soit 48 % des participants</t>
  </si>
  <si>
    <t>%</t>
  </si>
  <si>
    <t>IC Participants exerçant un emploi, y compris à titre indépendant, au terme de leur participation</t>
  </si>
  <si>
    <t>11 782 soit 70% des participants</t>
  </si>
  <si>
    <t>8 416 soit 50% des participants</t>
  </si>
  <si>
    <t>IC participants défavorisés à la recherche d'un emploi, suivant un enseignement, une formation, une formation menant à une qualification, exerçant un emploi, y compris à titre indépendant, au terme de leur participation</t>
  </si>
  <si>
    <t>IC Participant exerçant un emploi, y compris à titre indépendant, six mois après la fin de leur participation</t>
  </si>
  <si>
    <t>Architecture du PO FSE</t>
  </si>
  <si>
    <t>Augmenter les compétences de la population la plus éloignée du marché de l’emploi pour en favoriser l’employabilité</t>
  </si>
  <si>
    <t>Augmenter et pérenniser les créations d’entreprises dans un objectif de création d’emplois.</t>
  </si>
  <si>
    <t>Augmenter les compétences des actifs dans un objectif de maintien en emploi</t>
  </si>
  <si>
    <t>29 948 soit 50% des participants</t>
  </si>
  <si>
    <t>Taux de survie  à 3 ans des entreprises accompagnées (50% pour les entreprises non accompagnées)</t>
  </si>
  <si>
    <t>Valeur cible 2018</t>
  </si>
  <si>
    <t>16 087 soit 50% des participants</t>
  </si>
  <si>
    <t>7 571 soit 33 % des participants</t>
  </si>
  <si>
    <t>30 425 soit 50% des participants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</si>
</sst>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_-* #,##0.0\ _€_-;\-* #,##0.0\ _€_-;_-* &quot;-&quot;??\ _€_-;_-@_-"/>
    <numFmt numFmtId="167" formatCode="_-* #,##0\ _€_-;\-* #,##0\ _€_-;_-* &quot;-&quot;??\ _€_-;_-@_-"/>
    <numFmt numFmtId="168" formatCode="_-* #,##0.000\ _€_-;\-* #,##0.000\ _€_-;_-* &quot;-&quot;??\ _€_-;_-@_-"/>
    <numFmt numFmtId="169" formatCode="[$€-2]\ #,##0.00_);[Red]\([$€-2]\ #,##0.00\)"/>
  </numFmts>
  <fonts count="52">
    <font>
      <sz val="10"/>
      <name val="Arial"/>
      <family val="0"/>
    </font>
    <font>
      <b/>
      <sz val="9"/>
      <name val="Arial"/>
      <family val="2"/>
    </font>
    <font>
      <sz val="9"/>
      <name val="Arial"/>
      <family val="2"/>
    </font>
    <font>
      <b/>
      <u val="single"/>
      <sz val="10"/>
      <name val="Arial"/>
      <family val="2"/>
    </font>
    <font>
      <sz val="10"/>
      <color indexed="30"/>
      <name val="Arial"/>
      <family val="2"/>
    </font>
    <font>
      <b/>
      <sz val="10"/>
      <name val="Arial"/>
      <family val="2"/>
    </font>
    <font>
      <sz val="10"/>
      <color indexed="17"/>
      <name val="Arial"/>
      <family val="2"/>
    </font>
    <font>
      <strike/>
      <sz val="10"/>
      <color indexed="10"/>
      <name val="Arial"/>
      <family val="2"/>
    </font>
    <font>
      <b/>
      <sz val="12"/>
      <name val="Arial"/>
      <family val="2"/>
    </font>
    <font>
      <b/>
      <sz val="9"/>
      <name val="Comic Sans MS"/>
      <family val="4"/>
    </font>
    <font>
      <b/>
      <sz val="8"/>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30"/>
      <name val="Times New Roman"/>
      <family val="1"/>
    </font>
    <font>
      <sz val="9"/>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70C0"/>
      <name val="Times New Roman"/>
      <family val="1"/>
    </font>
    <font>
      <sz val="9"/>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0" fillId="0" borderId="0">
      <alignment/>
      <protection/>
    </xf>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91">
    <xf numFmtId="0" fontId="0" fillId="0" borderId="0" xfId="0" applyAlignment="1">
      <alignment/>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0" xfId="52" applyFont="1">
      <alignment/>
      <protection/>
    </xf>
    <xf numFmtId="0" fontId="0" fillId="0" borderId="0" xfId="52">
      <alignment/>
      <protection/>
    </xf>
    <xf numFmtId="0" fontId="0" fillId="0" borderId="0" xfId="52" applyFont="1">
      <alignment/>
      <protection/>
    </xf>
    <xf numFmtId="0" fontId="0" fillId="33" borderId="0" xfId="52" applyFill="1">
      <alignment/>
      <protection/>
    </xf>
    <xf numFmtId="0" fontId="9"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xf>
    <xf numFmtId="0" fontId="0" fillId="0" borderId="10" xfId="0" applyFill="1" applyBorder="1" applyAlignment="1">
      <alignment horizontal="center" vertical="center" wrapText="1"/>
    </xf>
    <xf numFmtId="0" fontId="0" fillId="0" borderId="0" xfId="0" applyAlignment="1">
      <alignment horizontal="center" vertical="center" wrapText="1"/>
    </xf>
    <xf numFmtId="9" fontId="2" fillId="0" borderId="10" xfId="0" applyNumberFormat="1" applyFont="1" applyBorder="1" applyAlignment="1">
      <alignment horizontal="left" vertical="center" wrapText="1"/>
    </xf>
    <xf numFmtId="168" fontId="2" fillId="0" borderId="10" xfId="47" applyNumberFormat="1" applyFont="1" applyBorder="1" applyAlignment="1">
      <alignment horizontal="left" vertical="center" wrapText="1"/>
    </xf>
    <xf numFmtId="0" fontId="2" fillId="0" borderId="0" xfId="0" applyFont="1" applyBorder="1" applyAlignment="1">
      <alignment horizontal="left" vertical="center"/>
    </xf>
    <xf numFmtId="0" fontId="11"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9" fontId="2" fillId="0" borderId="10" xfId="0" applyNumberFormat="1" applyFont="1" applyBorder="1" applyAlignment="1">
      <alignment horizontal="center" vertical="center" wrapText="1"/>
    </xf>
    <xf numFmtId="167" fontId="2" fillId="0" borderId="0" xfId="47" applyNumberFormat="1" applyFont="1" applyBorder="1" applyAlignment="1">
      <alignment horizontal="left" vertical="center"/>
    </xf>
    <xf numFmtId="168" fontId="1" fillId="0" borderId="10" xfId="47" applyNumberFormat="1" applyFont="1" applyBorder="1" applyAlignment="1">
      <alignment horizontal="center" vertical="center" wrapText="1"/>
    </xf>
    <xf numFmtId="168" fontId="2" fillId="0" borderId="11" xfId="47" applyNumberFormat="1" applyFont="1" applyBorder="1" applyAlignment="1">
      <alignment vertical="center" wrapText="1"/>
    </xf>
    <xf numFmtId="168" fontId="2" fillId="0" borderId="0" xfId="47" applyNumberFormat="1" applyFont="1" applyBorder="1" applyAlignment="1">
      <alignment horizontal="center"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1" fillId="0" borderId="10"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0" xfId="0" applyFont="1" applyFill="1" applyBorder="1" applyAlignment="1">
      <alignment vertical="center" wrapText="1"/>
    </xf>
    <xf numFmtId="167" fontId="2" fillId="0" borderId="10" xfId="47" applyNumberFormat="1" applyFont="1" applyFill="1" applyBorder="1" applyAlignment="1">
      <alignment vertical="center" wrapText="1"/>
    </xf>
    <xf numFmtId="167" fontId="9" fillId="0" borderId="10" xfId="47" applyNumberFormat="1" applyFont="1" applyFill="1" applyBorder="1" applyAlignment="1">
      <alignment horizontal="center" vertical="center" wrapText="1"/>
    </xf>
    <xf numFmtId="167" fontId="2" fillId="0" borderId="10" xfId="47" applyNumberFormat="1" applyFont="1" applyBorder="1" applyAlignment="1">
      <alignment vertical="center" wrapText="1"/>
    </xf>
    <xf numFmtId="167" fontId="2" fillId="0" borderId="0" xfId="47" applyNumberFormat="1" applyFont="1" applyBorder="1" applyAlignment="1">
      <alignment vertical="center"/>
    </xf>
    <xf numFmtId="0" fontId="50" fillId="0" borderId="10" xfId="0" applyFont="1" applyBorder="1" applyAlignment="1">
      <alignment vertical="center"/>
    </xf>
    <xf numFmtId="168" fontId="2" fillId="0" borderId="11" xfId="47" applyNumberFormat="1" applyFont="1" applyBorder="1" applyAlignment="1">
      <alignment horizontal="left" vertical="center" wrapText="1"/>
    </xf>
    <xf numFmtId="0" fontId="2" fillId="0" borderId="12" xfId="0" applyFont="1" applyBorder="1" applyAlignment="1">
      <alignment vertical="center" wrapText="1"/>
    </xf>
    <xf numFmtId="9" fontId="2" fillId="0" borderId="11" xfId="0" applyNumberFormat="1" applyFont="1" applyBorder="1" applyAlignment="1">
      <alignment horizontal="center" vertical="center" wrapText="1"/>
    </xf>
    <xf numFmtId="168" fontId="2" fillId="0" borderId="10" xfId="47" applyNumberFormat="1" applyFont="1" applyBorder="1" applyAlignment="1">
      <alignment vertical="center" wrapText="1"/>
    </xf>
    <xf numFmtId="0" fontId="2" fillId="0" borderId="10"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vertical="center"/>
    </xf>
    <xf numFmtId="167" fontId="1" fillId="0" borderId="10" xfId="47" applyNumberFormat="1" applyFont="1" applyBorder="1" applyAlignment="1">
      <alignment horizontal="center" vertical="center" wrapText="1"/>
    </xf>
    <xf numFmtId="167" fontId="2" fillId="0" borderId="0" xfId="47" applyNumberFormat="1" applyFont="1" applyBorder="1" applyAlignment="1">
      <alignment horizontal="center" vertical="center"/>
    </xf>
    <xf numFmtId="167" fontId="51" fillId="0" borderId="10" xfId="47" applyNumberFormat="1" applyFont="1" applyFill="1" applyBorder="1" applyAlignment="1">
      <alignment horizontal="center" vertical="center" wrapText="1"/>
    </xf>
    <xf numFmtId="167" fontId="51" fillId="0" borderId="10" xfId="47" applyNumberFormat="1" applyFont="1" applyFill="1" applyBorder="1" applyAlignment="1">
      <alignment horizontal="left" vertical="center"/>
    </xf>
    <xf numFmtId="167" fontId="51" fillId="0" borderId="10" xfId="47" applyNumberFormat="1" applyFont="1" applyBorder="1" applyAlignment="1">
      <alignment horizontal="left" vertical="center"/>
    </xf>
    <xf numFmtId="167" fontId="51" fillId="0" borderId="11" xfId="47" applyNumberFormat="1" applyFont="1" applyBorder="1" applyAlignment="1">
      <alignment vertical="center"/>
    </xf>
    <xf numFmtId="167" fontId="51" fillId="0" borderId="10" xfId="47" applyNumberFormat="1" applyFont="1" applyFill="1" applyBorder="1" applyAlignment="1">
      <alignment vertical="center" wrapText="1"/>
    </xf>
    <xf numFmtId="0" fontId="51" fillId="0" borderId="10" xfId="0" applyFont="1" applyFill="1" applyBorder="1" applyAlignment="1">
      <alignment vertical="center" wrapText="1"/>
    </xf>
    <xf numFmtId="9" fontId="51" fillId="0" borderId="10" xfId="0" applyNumberFormat="1" applyFont="1" applyFill="1" applyBorder="1" applyAlignment="1">
      <alignment horizontal="center" vertical="center" wrapText="1"/>
    </xf>
    <xf numFmtId="9" fontId="51"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9" fontId="51" fillId="0" borderId="10" xfId="53" applyFont="1" applyFill="1" applyBorder="1" applyAlignment="1">
      <alignment vertical="center" wrapText="1"/>
    </xf>
    <xf numFmtId="167" fontId="51" fillId="0" borderId="11" xfId="47" applyNumberFormat="1" applyFont="1" applyFill="1" applyBorder="1" applyAlignment="1">
      <alignment horizontal="center" vertical="center" wrapText="1"/>
    </xf>
    <xf numFmtId="167" fontId="51" fillId="0" borderId="10" xfId="47" applyNumberFormat="1" applyFont="1" applyBorder="1" applyAlignment="1">
      <alignment horizontal="center" vertical="center" wrapText="1"/>
    </xf>
    <xf numFmtId="167" fontId="51" fillId="0" borderId="11" xfId="47" applyNumberFormat="1" applyFont="1" applyBorder="1" applyAlignment="1">
      <alignment horizontal="center" vertical="center" wrapText="1"/>
    </xf>
    <xf numFmtId="168" fontId="2" fillId="0" borderId="11" xfId="47" applyNumberFormat="1" applyFont="1" applyBorder="1" applyAlignment="1">
      <alignment horizontal="center" vertical="center" wrapText="1"/>
    </xf>
    <xf numFmtId="168" fontId="2" fillId="0" borderId="12" xfId="47" applyNumberFormat="1"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167" fontId="51" fillId="0" borderId="11" xfId="47" applyNumberFormat="1" applyFont="1" applyBorder="1" applyAlignment="1">
      <alignment horizontal="center" vertical="center" wrapText="1"/>
    </xf>
    <xf numFmtId="167" fontId="51" fillId="0" borderId="12" xfId="47" applyNumberFormat="1" applyFont="1" applyBorder="1" applyAlignment="1">
      <alignment horizontal="center" vertical="center" wrapText="1"/>
    </xf>
    <xf numFmtId="167" fontId="51" fillId="0" borderId="11" xfId="47" applyNumberFormat="1" applyFont="1" applyBorder="1" applyAlignment="1">
      <alignment horizontal="center" vertical="center"/>
    </xf>
    <xf numFmtId="167" fontId="51" fillId="0" borderId="12" xfId="47"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0" xfId="0" applyFont="1" applyAlignment="1">
      <alignment horizontal="center" vertical="center"/>
    </xf>
    <xf numFmtId="167" fontId="2" fillId="0" borderId="10" xfId="47" applyNumberFormat="1" applyFont="1" applyBorder="1" applyAlignment="1">
      <alignment horizontal="center" vertical="center" wrapText="1"/>
    </xf>
    <xf numFmtId="0" fontId="1" fillId="0" borderId="11"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167" fontId="51" fillId="0" borderId="11" xfId="47" applyNumberFormat="1" applyFont="1" applyFill="1" applyBorder="1" applyAlignment="1">
      <alignment horizontal="center" vertical="center" wrapText="1"/>
    </xf>
    <xf numFmtId="167" fontId="51" fillId="0" borderId="12" xfId="47" applyNumberFormat="1" applyFont="1" applyFill="1" applyBorder="1" applyAlignment="1">
      <alignment horizontal="center" vertical="center" wrapText="1"/>
    </xf>
    <xf numFmtId="9" fontId="51" fillId="0" borderId="11" xfId="0" applyNumberFormat="1" applyFont="1" applyBorder="1" applyAlignment="1">
      <alignment horizontal="center" vertical="center" wrapText="1"/>
    </xf>
    <xf numFmtId="9" fontId="51" fillId="0" borderId="12" xfId="0" applyNumberFormat="1"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6"/>
  <sheetViews>
    <sheetView zoomScalePageLayoutView="0" workbookViewId="0" topLeftCell="A1">
      <selection activeCell="B14" sqref="B14"/>
    </sheetView>
  </sheetViews>
  <sheetFormatPr defaultColWidth="11.421875" defaultRowHeight="12.75"/>
  <cols>
    <col min="1" max="1" width="18.140625" style="6" customWidth="1"/>
    <col min="2" max="2" width="69.28125" style="6" customWidth="1"/>
    <col min="3" max="16384" width="11.421875" style="6" customWidth="1"/>
  </cols>
  <sheetData>
    <row r="1" ht="12.75">
      <c r="A1" s="5" t="s">
        <v>66</v>
      </c>
    </row>
    <row r="2" ht="12.75">
      <c r="A2" s="7" t="s">
        <v>67</v>
      </c>
    </row>
    <row r="3" ht="12.75">
      <c r="A3" s="7" t="s">
        <v>68</v>
      </c>
    </row>
    <row r="4" ht="12.75">
      <c r="A4" s="7" t="s">
        <v>70</v>
      </c>
    </row>
    <row r="5" ht="12.75">
      <c r="A5" s="7" t="s">
        <v>69</v>
      </c>
    </row>
    <row r="6" spans="1:2" ht="12.75">
      <c r="A6" s="8" t="s">
        <v>71</v>
      </c>
      <c r="B6" s="8"/>
    </row>
  </sheetData>
  <sheetProtection password="DE9D" sheet="1"/>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W13"/>
  <sheetViews>
    <sheetView zoomScale="75" zoomScaleNormal="75" zoomScalePageLayoutView="0" workbookViewId="0" topLeftCell="A1">
      <pane xSplit="5" ySplit="2" topLeftCell="F3" activePane="bottomRight" state="frozen"/>
      <selection pane="topLeft" activeCell="A1" sqref="A1"/>
      <selection pane="topRight" activeCell="D1" sqref="D1"/>
      <selection pane="bottomLeft" activeCell="A3" sqref="A3"/>
      <selection pane="bottomRight" activeCell="F3" sqref="F3"/>
    </sheetView>
  </sheetViews>
  <sheetFormatPr defaultColWidth="11.421875" defaultRowHeight="12.75"/>
  <cols>
    <col min="1" max="1" width="11.7109375" style="1" customWidth="1"/>
    <col min="2" max="2" width="11.57421875" style="1" customWidth="1"/>
    <col min="3" max="4" width="42.00390625" style="1" customWidth="1"/>
    <col min="5" max="5" width="24.00390625" style="43" customWidth="1"/>
    <col min="6" max="6" width="48.8515625" style="1" customWidth="1"/>
    <col min="7" max="7" width="24.7109375" style="1" customWidth="1"/>
    <col min="8" max="8" width="8.7109375" style="2" bestFit="1" customWidth="1"/>
    <col min="9" max="9" width="10.00390625" style="33" hidden="1" customWidth="1"/>
    <col min="10" max="10" width="9.8515625" style="2" bestFit="1" customWidth="1"/>
    <col min="11" max="11" width="9.8515625" style="1" customWidth="1"/>
    <col min="12" max="12" width="12.28125" style="2" bestFit="1" customWidth="1"/>
    <col min="13" max="13" width="24.7109375" style="1" hidden="1" customWidth="1"/>
    <col min="14" max="14" width="53.57421875" style="17" customWidth="1"/>
    <col min="15" max="17" width="0" style="2" hidden="1" customWidth="1"/>
    <col min="18" max="18" width="10.00390625" style="24" customWidth="1"/>
    <col min="19" max="19" width="19.8515625" style="2" customWidth="1"/>
    <col min="20" max="20" width="12.28125" style="45" customWidth="1"/>
    <col min="21" max="21" width="12.28125" style="21" customWidth="1"/>
    <col min="22" max="16384" width="11.421875" style="1" customWidth="1"/>
  </cols>
  <sheetData>
    <row r="1" spans="1:22" ht="29.25" customHeight="1">
      <c r="A1" s="71" t="s">
        <v>119</v>
      </c>
      <c r="B1" s="71"/>
      <c r="C1" s="71"/>
      <c r="D1" s="71"/>
      <c r="E1" s="71"/>
      <c r="F1" s="71"/>
      <c r="G1" s="71"/>
      <c r="H1" s="71"/>
      <c r="I1" s="71"/>
      <c r="J1" s="71"/>
      <c r="K1" s="71"/>
      <c r="L1" s="71"/>
      <c r="M1" s="71"/>
      <c r="N1" s="71"/>
      <c r="O1" s="71"/>
      <c r="P1" s="71"/>
      <c r="Q1" s="71"/>
      <c r="R1" s="71"/>
      <c r="S1" s="71"/>
      <c r="T1" s="71"/>
      <c r="U1" s="71"/>
      <c r="V1" s="71"/>
    </row>
    <row r="2" spans="1:21" ht="66.75" customHeight="1">
      <c r="A2" s="3" t="s">
        <v>49</v>
      </c>
      <c r="B2" s="3" t="s">
        <v>50</v>
      </c>
      <c r="C2" s="3" t="s">
        <v>14</v>
      </c>
      <c r="D2" s="3" t="s">
        <v>0</v>
      </c>
      <c r="E2" s="41" t="s">
        <v>51</v>
      </c>
      <c r="F2" s="3" t="s">
        <v>65</v>
      </c>
      <c r="G2" s="3" t="s">
        <v>52</v>
      </c>
      <c r="H2" s="9" t="s">
        <v>7</v>
      </c>
      <c r="I2" s="31" t="s">
        <v>8</v>
      </c>
      <c r="J2" s="9" t="s">
        <v>9</v>
      </c>
      <c r="K2" s="9" t="s">
        <v>10</v>
      </c>
      <c r="L2" s="9" t="s">
        <v>10</v>
      </c>
      <c r="M2" s="9" t="s">
        <v>11</v>
      </c>
      <c r="N2" s="3" t="s">
        <v>64</v>
      </c>
      <c r="O2" s="3" t="s">
        <v>53</v>
      </c>
      <c r="P2" s="3" t="s">
        <v>54</v>
      </c>
      <c r="Q2" s="3" t="s">
        <v>55</v>
      </c>
      <c r="R2" s="22" t="s">
        <v>15</v>
      </c>
      <c r="S2" s="3" t="s">
        <v>21</v>
      </c>
      <c r="T2" s="44" t="s">
        <v>125</v>
      </c>
      <c r="U2" s="3" t="s">
        <v>10</v>
      </c>
    </row>
    <row r="3" spans="1:23" ht="177" customHeight="1">
      <c r="A3" s="73" t="s">
        <v>12</v>
      </c>
      <c r="B3" s="76" t="s">
        <v>13</v>
      </c>
      <c r="C3" s="4" t="s">
        <v>75</v>
      </c>
      <c r="D3" s="4" t="s">
        <v>1</v>
      </c>
      <c r="E3" s="42" t="s">
        <v>74</v>
      </c>
      <c r="F3" s="4" t="s">
        <v>76</v>
      </c>
      <c r="G3" s="4" t="s">
        <v>97</v>
      </c>
      <c r="H3" s="19" t="s">
        <v>37</v>
      </c>
      <c r="I3" s="30">
        <v>6000</v>
      </c>
      <c r="J3" s="39">
        <v>2013</v>
      </c>
      <c r="K3" s="50">
        <f>U3*80%</f>
        <v>6117.6</v>
      </c>
      <c r="L3" s="51" t="s">
        <v>107</v>
      </c>
      <c r="M3" s="34" t="s">
        <v>92</v>
      </c>
      <c r="N3" s="4" t="s">
        <v>99</v>
      </c>
      <c r="O3" s="4" t="s">
        <v>56</v>
      </c>
      <c r="P3" s="4" t="s">
        <v>57</v>
      </c>
      <c r="Q3" s="15">
        <v>0.7</v>
      </c>
      <c r="R3" s="16">
        <v>4.114</v>
      </c>
      <c r="S3" s="20" t="s">
        <v>23</v>
      </c>
      <c r="T3" s="57">
        <v>2078</v>
      </c>
      <c r="U3" s="46">
        <v>7647</v>
      </c>
      <c r="V3" s="26"/>
      <c r="W3" s="26"/>
    </row>
    <row r="4" spans="1:22" ht="134.25" customHeight="1">
      <c r="A4" s="74"/>
      <c r="B4" s="77"/>
      <c r="C4" s="79" t="s">
        <v>80</v>
      </c>
      <c r="D4" s="79" t="s">
        <v>2</v>
      </c>
      <c r="E4" s="69" t="s">
        <v>120</v>
      </c>
      <c r="F4" s="67" t="s">
        <v>108</v>
      </c>
      <c r="G4" s="4" t="s">
        <v>94</v>
      </c>
      <c r="H4" s="19" t="s">
        <v>37</v>
      </c>
      <c r="I4" s="32"/>
      <c r="J4" s="19">
        <v>2013</v>
      </c>
      <c r="K4" s="50">
        <f>U4*50%</f>
        <v>16086.5</v>
      </c>
      <c r="L4" s="52" t="s">
        <v>126</v>
      </c>
      <c r="M4" s="4" t="s">
        <v>16</v>
      </c>
      <c r="N4" s="79" t="s">
        <v>98</v>
      </c>
      <c r="O4" s="4" t="s">
        <v>56</v>
      </c>
      <c r="P4" s="4" t="s">
        <v>58</v>
      </c>
      <c r="Q4" s="15">
        <v>0.7</v>
      </c>
      <c r="R4" s="16">
        <f>158.18</f>
        <v>158.18</v>
      </c>
      <c r="S4" s="20" t="s">
        <v>93</v>
      </c>
      <c r="T4" s="57">
        <v>8741</v>
      </c>
      <c r="U4" s="47">
        <v>32173</v>
      </c>
      <c r="V4" s="17"/>
    </row>
    <row r="5" spans="1:22" ht="134.25" customHeight="1">
      <c r="A5" s="75"/>
      <c r="B5" s="78"/>
      <c r="C5" s="80"/>
      <c r="D5" s="80"/>
      <c r="E5" s="70"/>
      <c r="F5" s="68"/>
      <c r="G5" s="4" t="s">
        <v>118</v>
      </c>
      <c r="H5" s="19" t="s">
        <v>37</v>
      </c>
      <c r="I5" s="32"/>
      <c r="J5" s="19">
        <v>2013</v>
      </c>
      <c r="K5" s="50">
        <f>U5*33%</f>
        <v>7470.54</v>
      </c>
      <c r="L5" s="53" t="s">
        <v>127</v>
      </c>
      <c r="M5" s="4"/>
      <c r="N5" s="80"/>
      <c r="O5" s="4"/>
      <c r="P5" s="4"/>
      <c r="Q5" s="15"/>
      <c r="R5" s="35">
        <f>158.18-14-1.5</f>
        <v>142.68</v>
      </c>
      <c r="S5" s="20" t="s">
        <v>93</v>
      </c>
      <c r="T5" s="57">
        <v>6150</v>
      </c>
      <c r="U5" s="48">
        <f>32173-496-8790-249</f>
        <v>22638</v>
      </c>
      <c r="V5" s="17"/>
    </row>
    <row r="6" spans="1:22" ht="142.5" customHeight="1">
      <c r="A6" s="73" t="s">
        <v>17</v>
      </c>
      <c r="B6" s="76" t="s">
        <v>102</v>
      </c>
      <c r="C6" s="67" t="s">
        <v>77</v>
      </c>
      <c r="D6" s="67" t="s">
        <v>3</v>
      </c>
      <c r="E6" s="69" t="s">
        <v>78</v>
      </c>
      <c r="F6" s="25" t="s">
        <v>79</v>
      </c>
      <c r="G6" s="67" t="s">
        <v>110</v>
      </c>
      <c r="H6" s="67" t="s">
        <v>37</v>
      </c>
      <c r="I6" s="72"/>
      <c r="J6" s="67">
        <v>2013</v>
      </c>
      <c r="K6" s="81">
        <f>U6*50%</f>
        <v>29948</v>
      </c>
      <c r="L6" s="83" t="s">
        <v>123</v>
      </c>
      <c r="M6" s="4" t="s">
        <v>18</v>
      </c>
      <c r="N6" s="67" t="s">
        <v>100</v>
      </c>
      <c r="O6" s="4" t="s">
        <v>56</v>
      </c>
      <c r="P6" s="4" t="s">
        <v>59</v>
      </c>
      <c r="Q6" s="15">
        <v>0.7</v>
      </c>
      <c r="R6" s="38">
        <v>116.286</v>
      </c>
      <c r="S6" s="40" t="s">
        <v>93</v>
      </c>
      <c r="T6" s="56">
        <v>16274</v>
      </c>
      <c r="U6" s="49">
        <v>59896</v>
      </c>
      <c r="V6" s="17"/>
    </row>
    <row r="7" spans="1:22" ht="129.75" customHeight="1">
      <c r="A7" s="74"/>
      <c r="B7" s="77"/>
      <c r="C7" s="68"/>
      <c r="D7" s="68"/>
      <c r="E7" s="70"/>
      <c r="F7" s="25" t="s">
        <v>109</v>
      </c>
      <c r="G7" s="68"/>
      <c r="H7" s="68"/>
      <c r="I7" s="72"/>
      <c r="J7" s="68"/>
      <c r="K7" s="82"/>
      <c r="L7" s="84"/>
      <c r="M7" s="4"/>
      <c r="N7" s="68"/>
      <c r="O7" s="4"/>
      <c r="P7" s="4"/>
      <c r="Q7" s="15"/>
      <c r="R7" s="38">
        <v>102.429</v>
      </c>
      <c r="S7" s="40" t="s">
        <v>106</v>
      </c>
      <c r="T7" s="56">
        <v>13249</v>
      </c>
      <c r="U7" s="49">
        <v>48762</v>
      </c>
      <c r="V7" s="17"/>
    </row>
    <row r="8" spans="1:22" ht="408.75" customHeight="1">
      <c r="A8" s="74"/>
      <c r="B8" s="77"/>
      <c r="C8" s="25" t="s">
        <v>81</v>
      </c>
      <c r="D8" s="25" t="s">
        <v>4</v>
      </c>
      <c r="E8" s="29" t="s">
        <v>84</v>
      </c>
      <c r="F8" s="25" t="s">
        <v>85</v>
      </c>
      <c r="G8" s="25" t="s">
        <v>110</v>
      </c>
      <c r="H8" s="19" t="s">
        <v>37</v>
      </c>
      <c r="I8" s="32"/>
      <c r="J8" s="19">
        <v>2013</v>
      </c>
      <c r="K8" s="50">
        <f>U8*50%</f>
        <v>12351</v>
      </c>
      <c r="L8" s="53" t="s">
        <v>111</v>
      </c>
      <c r="M8" s="4" t="s">
        <v>18</v>
      </c>
      <c r="N8" s="25" t="s">
        <v>101</v>
      </c>
      <c r="O8" s="4" t="s">
        <v>56</v>
      </c>
      <c r="P8" s="4" t="s">
        <v>60</v>
      </c>
      <c r="Q8" s="15">
        <v>0.7</v>
      </c>
      <c r="R8" s="23">
        <v>102.714</v>
      </c>
      <c r="S8" s="37" t="s">
        <v>23</v>
      </c>
      <c r="T8" s="58">
        <v>6712</v>
      </c>
      <c r="U8" s="49">
        <v>24702</v>
      </c>
      <c r="V8" s="17"/>
    </row>
    <row r="9" spans="1:22" ht="167.25" customHeight="1">
      <c r="A9" s="74"/>
      <c r="B9" s="77"/>
      <c r="C9" s="67" t="s">
        <v>82</v>
      </c>
      <c r="D9" s="67" t="s">
        <v>5</v>
      </c>
      <c r="E9" s="85" t="s">
        <v>121</v>
      </c>
      <c r="F9" s="79" t="s">
        <v>86</v>
      </c>
      <c r="G9" s="36" t="s">
        <v>96</v>
      </c>
      <c r="H9" s="19" t="s">
        <v>37</v>
      </c>
      <c r="I9" s="32"/>
      <c r="J9" s="19">
        <v>2013</v>
      </c>
      <c r="K9" s="50">
        <f>U9*48%</f>
        <v>3380.16</v>
      </c>
      <c r="L9" s="54" t="s">
        <v>112</v>
      </c>
      <c r="M9" s="4" t="s">
        <v>18</v>
      </c>
      <c r="N9" s="67" t="s">
        <v>87</v>
      </c>
      <c r="O9" s="4" t="s">
        <v>56</v>
      </c>
      <c r="P9" s="4" t="s">
        <v>61</v>
      </c>
      <c r="Q9" s="15">
        <v>0.7</v>
      </c>
      <c r="R9" s="59">
        <v>7.846</v>
      </c>
      <c r="S9" s="61" t="s">
        <v>95</v>
      </c>
      <c r="T9" s="63">
        <v>1913</v>
      </c>
      <c r="U9" s="65">
        <v>7042</v>
      </c>
      <c r="V9" s="17"/>
    </row>
    <row r="10" spans="1:22" ht="167.25" customHeight="1">
      <c r="A10" s="74"/>
      <c r="B10" s="77"/>
      <c r="C10" s="68"/>
      <c r="D10" s="68"/>
      <c r="E10" s="86"/>
      <c r="F10" s="80"/>
      <c r="G10" s="36" t="s">
        <v>124</v>
      </c>
      <c r="H10" s="19" t="s">
        <v>113</v>
      </c>
      <c r="I10" s="32"/>
      <c r="J10" s="19">
        <v>2013</v>
      </c>
      <c r="K10" s="55">
        <v>0.7</v>
      </c>
      <c r="L10" s="53">
        <v>0.7</v>
      </c>
      <c r="M10" s="4"/>
      <c r="N10" s="68"/>
      <c r="O10" s="4"/>
      <c r="P10" s="4"/>
      <c r="Q10" s="15"/>
      <c r="R10" s="60"/>
      <c r="S10" s="62"/>
      <c r="T10" s="64"/>
      <c r="U10" s="66"/>
      <c r="V10" s="17"/>
    </row>
    <row r="11" spans="1:22" ht="243" customHeight="1">
      <c r="A11" s="74"/>
      <c r="B11" s="77"/>
      <c r="C11" s="67" t="s">
        <v>83</v>
      </c>
      <c r="D11" s="67" t="s">
        <v>103</v>
      </c>
      <c r="E11" s="85" t="s">
        <v>122</v>
      </c>
      <c r="F11" s="67" t="s">
        <v>88</v>
      </c>
      <c r="G11" s="4" t="s">
        <v>94</v>
      </c>
      <c r="H11" s="19" t="s">
        <v>37</v>
      </c>
      <c r="I11" s="32"/>
      <c r="J11" s="19">
        <v>2013</v>
      </c>
      <c r="K11" s="50">
        <f>U11*70%</f>
        <v>11781.699999999999</v>
      </c>
      <c r="L11" s="53" t="s">
        <v>115</v>
      </c>
      <c r="M11" s="4" t="s">
        <v>18</v>
      </c>
      <c r="N11" s="67" t="s">
        <v>89</v>
      </c>
      <c r="O11" s="4" t="s">
        <v>56</v>
      </c>
      <c r="P11" s="4" t="s">
        <v>62</v>
      </c>
      <c r="Q11" s="15">
        <v>0.7</v>
      </c>
      <c r="R11" s="59">
        <v>10.791</v>
      </c>
      <c r="S11" s="61" t="s">
        <v>93</v>
      </c>
      <c r="T11" s="63">
        <v>4573</v>
      </c>
      <c r="U11" s="65">
        <v>16831</v>
      </c>
      <c r="V11" s="17"/>
    </row>
    <row r="12" spans="1:22" ht="99.75" customHeight="1">
      <c r="A12" s="75"/>
      <c r="B12" s="78"/>
      <c r="C12" s="68"/>
      <c r="D12" s="68"/>
      <c r="E12" s="86"/>
      <c r="F12" s="68"/>
      <c r="G12" s="4" t="s">
        <v>114</v>
      </c>
      <c r="H12" s="19" t="s">
        <v>37</v>
      </c>
      <c r="I12" s="32"/>
      <c r="J12" s="19">
        <v>2013</v>
      </c>
      <c r="K12" s="50">
        <f>U12*50%</f>
        <v>0</v>
      </c>
      <c r="L12" s="53" t="s">
        <v>116</v>
      </c>
      <c r="M12" s="4"/>
      <c r="N12" s="68"/>
      <c r="O12" s="4"/>
      <c r="P12" s="4"/>
      <c r="Q12" s="15"/>
      <c r="R12" s="60"/>
      <c r="S12" s="62"/>
      <c r="T12" s="64"/>
      <c r="U12" s="66"/>
      <c r="V12" s="17"/>
    </row>
    <row r="13" spans="1:22" ht="294" customHeight="1">
      <c r="A13" s="27" t="s">
        <v>19</v>
      </c>
      <c r="B13" s="28" t="s">
        <v>20</v>
      </c>
      <c r="C13" s="25" t="s">
        <v>90</v>
      </c>
      <c r="D13" s="25" t="s">
        <v>6</v>
      </c>
      <c r="E13" s="29" t="s">
        <v>91</v>
      </c>
      <c r="F13" s="4" t="s">
        <v>105</v>
      </c>
      <c r="G13" s="4" t="s">
        <v>117</v>
      </c>
      <c r="H13" s="19" t="s">
        <v>37</v>
      </c>
      <c r="I13" s="32"/>
      <c r="J13" s="19">
        <v>2013</v>
      </c>
      <c r="K13" s="50">
        <f>U13*50%</f>
        <v>30424.5</v>
      </c>
      <c r="L13" s="53" t="s">
        <v>128</v>
      </c>
      <c r="M13" s="4" t="s">
        <v>18</v>
      </c>
      <c r="N13" s="4" t="s">
        <v>104</v>
      </c>
      <c r="O13" s="4" t="s">
        <v>56</v>
      </c>
      <c r="P13" s="4" t="s">
        <v>63</v>
      </c>
      <c r="Q13" s="15">
        <v>0.7</v>
      </c>
      <c r="R13" s="16">
        <v>100.786</v>
      </c>
      <c r="S13" s="20" t="s">
        <v>93</v>
      </c>
      <c r="T13" s="57">
        <v>16533</v>
      </c>
      <c r="U13" s="48">
        <v>60849</v>
      </c>
      <c r="V13" s="17"/>
    </row>
  </sheetData>
  <sheetProtection password="DE9D" sheet="1"/>
  <mergeCells count="38">
    <mergeCell ref="A6:A12"/>
    <mergeCell ref="B6:B12"/>
    <mergeCell ref="C11:C12"/>
    <mergeCell ref="D11:D12"/>
    <mergeCell ref="U9:U10"/>
    <mergeCell ref="S9:S10"/>
    <mergeCell ref="R9:R10"/>
    <mergeCell ref="N9:N10"/>
    <mergeCell ref="E9:E10"/>
    <mergeCell ref="T9:T10"/>
    <mergeCell ref="C4:C5"/>
    <mergeCell ref="D4:D5"/>
    <mergeCell ref="N6:N7"/>
    <mergeCell ref="D9:D10"/>
    <mergeCell ref="E11:E12"/>
    <mergeCell ref="F11:F12"/>
    <mergeCell ref="E4:E5"/>
    <mergeCell ref="F4:F5"/>
    <mergeCell ref="A1:V1"/>
    <mergeCell ref="I6:I7"/>
    <mergeCell ref="A3:A5"/>
    <mergeCell ref="B3:B5"/>
    <mergeCell ref="J6:J7"/>
    <mergeCell ref="C9:C10"/>
    <mergeCell ref="N4:N5"/>
    <mergeCell ref="F9:F10"/>
    <mergeCell ref="K6:K7"/>
    <mergeCell ref="L6:L7"/>
    <mergeCell ref="R11:R12"/>
    <mergeCell ref="S11:S12"/>
    <mergeCell ref="T11:T12"/>
    <mergeCell ref="U11:U12"/>
    <mergeCell ref="N11:N12"/>
    <mergeCell ref="C6:C7"/>
    <mergeCell ref="D6:D7"/>
    <mergeCell ref="E6:E7"/>
    <mergeCell ref="G6:G7"/>
    <mergeCell ref="H6:H7"/>
  </mergeCells>
  <printOptions horizontalCentered="1" verticalCentered="1"/>
  <pageMargins left="0.7874015748031497" right="0.7874015748031497" top="0.5511811023622047" bottom="0.4724409448818898" header="0.5118110236220472" footer="0.5118110236220472"/>
  <pageSetup cellComments="asDisplayed" fitToHeight="0" fitToWidth="1" horizontalDpi="600" verticalDpi="600" orientation="landscape" paperSize="8" scale="53" r:id="rId1"/>
</worksheet>
</file>

<file path=xl/worksheets/sheet3.xml><?xml version="1.0" encoding="utf-8"?>
<worksheet xmlns="http://schemas.openxmlformats.org/spreadsheetml/2006/main" xmlns:r="http://schemas.openxmlformats.org/officeDocument/2006/relationships">
  <sheetPr>
    <pageSetUpPr fitToPage="1"/>
  </sheetPr>
  <dimension ref="A1:L7"/>
  <sheetViews>
    <sheetView tabSelected="1" zoomScalePageLayoutView="0" workbookViewId="0" topLeftCell="A1">
      <selection activeCell="D2" sqref="D2"/>
    </sheetView>
  </sheetViews>
  <sheetFormatPr defaultColWidth="11.421875" defaultRowHeight="12.75"/>
  <cols>
    <col min="1" max="1" width="11.421875" style="14" customWidth="1"/>
    <col min="2" max="2" width="19.7109375" style="14" customWidth="1"/>
    <col min="3" max="3" width="18.8515625" style="14" customWidth="1"/>
    <col min="4" max="5" width="14.00390625" style="14" customWidth="1"/>
    <col min="6" max="6" width="11.421875" style="14" customWidth="1"/>
    <col min="12" max="12" width="15.28125" style="0" customWidth="1"/>
  </cols>
  <sheetData>
    <row r="1" spans="1:12" ht="100.5" customHeight="1">
      <c r="A1" s="88" t="s">
        <v>40</v>
      </c>
      <c r="B1" s="88"/>
      <c r="C1" s="10" t="s">
        <v>24</v>
      </c>
      <c r="D1" s="10" t="s">
        <v>25</v>
      </c>
      <c r="E1" s="10" t="s">
        <v>26</v>
      </c>
      <c r="F1" s="10" t="s">
        <v>27</v>
      </c>
      <c r="G1" s="10" t="s">
        <v>53</v>
      </c>
      <c r="H1" s="10" t="s">
        <v>28</v>
      </c>
      <c r="I1" s="10" t="s">
        <v>29</v>
      </c>
      <c r="J1" s="10" t="s">
        <v>30</v>
      </c>
      <c r="K1" s="10" t="s">
        <v>31</v>
      </c>
      <c r="L1" s="10" t="s">
        <v>32</v>
      </c>
    </row>
    <row r="2" spans="1:12" ht="63.75">
      <c r="A2" s="87" t="s">
        <v>33</v>
      </c>
      <c r="B2" s="87" t="s">
        <v>41</v>
      </c>
      <c r="C2" s="11" t="s">
        <v>34</v>
      </c>
      <c r="D2" s="11"/>
      <c r="E2" s="11" t="s">
        <v>73</v>
      </c>
      <c r="F2" s="11" t="s">
        <v>35</v>
      </c>
      <c r="G2" s="11" t="s">
        <v>56</v>
      </c>
      <c r="H2" s="11" t="s">
        <v>36</v>
      </c>
      <c r="I2" s="11"/>
      <c r="J2" s="11"/>
      <c r="K2" s="11"/>
      <c r="L2" s="11" t="s">
        <v>45</v>
      </c>
    </row>
    <row r="3" spans="1:12" ht="63.75">
      <c r="A3" s="87"/>
      <c r="B3" s="87"/>
      <c r="C3" s="11" t="s">
        <v>21</v>
      </c>
      <c r="D3" s="11"/>
      <c r="E3" s="11" t="s">
        <v>22</v>
      </c>
      <c r="F3" s="11" t="s">
        <v>37</v>
      </c>
      <c r="G3" s="11" t="s">
        <v>56</v>
      </c>
      <c r="H3" s="11" t="s">
        <v>36</v>
      </c>
      <c r="I3" s="11"/>
      <c r="J3" s="11"/>
      <c r="K3" s="11"/>
      <c r="L3" s="11" t="s">
        <v>44</v>
      </c>
    </row>
    <row r="4" spans="1:12" ht="25.5">
      <c r="A4" s="87" t="s">
        <v>38</v>
      </c>
      <c r="B4" s="89" t="s">
        <v>42</v>
      </c>
      <c r="C4" s="11" t="s">
        <v>34</v>
      </c>
      <c r="D4" s="11"/>
      <c r="E4" s="11" t="s">
        <v>73</v>
      </c>
      <c r="F4" s="11" t="s">
        <v>35</v>
      </c>
      <c r="G4" s="11" t="s">
        <v>56</v>
      </c>
      <c r="H4" s="11" t="s">
        <v>36</v>
      </c>
      <c r="I4" s="11"/>
      <c r="J4" s="11"/>
      <c r="K4" s="11"/>
      <c r="L4" s="11"/>
    </row>
    <row r="5" spans="1:12" ht="25.5">
      <c r="A5" s="87"/>
      <c r="B5" s="90"/>
      <c r="C5" s="11" t="s">
        <v>21</v>
      </c>
      <c r="D5" s="11"/>
      <c r="E5" s="18" t="s">
        <v>72</v>
      </c>
      <c r="F5" s="11" t="s">
        <v>37</v>
      </c>
      <c r="G5" s="11" t="s">
        <v>56</v>
      </c>
      <c r="H5" s="11" t="s">
        <v>36</v>
      </c>
      <c r="I5" s="11"/>
      <c r="J5" s="11"/>
      <c r="K5" s="11"/>
      <c r="L5" s="11"/>
    </row>
    <row r="6" spans="1:12" ht="63.75">
      <c r="A6" s="87" t="s">
        <v>39</v>
      </c>
      <c r="B6" s="87" t="s">
        <v>43</v>
      </c>
      <c r="C6" s="11" t="s">
        <v>34</v>
      </c>
      <c r="D6" s="11"/>
      <c r="E6" s="11" t="s">
        <v>73</v>
      </c>
      <c r="F6" s="11" t="s">
        <v>35</v>
      </c>
      <c r="G6" s="11" t="s">
        <v>56</v>
      </c>
      <c r="H6" s="11" t="s">
        <v>36</v>
      </c>
      <c r="I6" s="12"/>
      <c r="J6" s="12"/>
      <c r="K6" s="11"/>
      <c r="L6" s="13" t="s">
        <v>48</v>
      </c>
    </row>
    <row r="7" spans="1:12" ht="63.75">
      <c r="A7" s="87"/>
      <c r="B7" s="87"/>
      <c r="C7" s="11" t="s">
        <v>21</v>
      </c>
      <c r="D7" s="11"/>
      <c r="E7" s="11" t="s">
        <v>46</v>
      </c>
      <c r="F7" s="11" t="s">
        <v>37</v>
      </c>
      <c r="G7" s="11" t="s">
        <v>56</v>
      </c>
      <c r="H7" s="11" t="s">
        <v>36</v>
      </c>
      <c r="I7" s="12"/>
      <c r="J7" s="12"/>
      <c r="K7" s="12"/>
      <c r="L7" s="13" t="s">
        <v>47</v>
      </c>
    </row>
  </sheetData>
  <sheetProtection password="DE9D" sheet="1"/>
  <mergeCells count="7">
    <mergeCell ref="A6:A7"/>
    <mergeCell ref="B6:B7"/>
    <mergeCell ref="A1:B1"/>
    <mergeCell ref="A2:A3"/>
    <mergeCell ref="B2:B3"/>
    <mergeCell ref="A4:A5"/>
    <mergeCell ref="B4:B5"/>
  </mergeCells>
  <printOptions/>
  <pageMargins left="0.75" right="0.75" top="1" bottom="1" header="0.4921259845" footer="0.4921259845"/>
  <pageSetup fitToHeight="1" fitToWidth="1"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21" sqref="H21"/>
    </sheetView>
  </sheetViews>
  <sheetFormatPr defaultColWidth="11.42187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AGILE</dc:creator>
  <cp:keywords/>
  <dc:description/>
  <cp:lastModifiedBy>EDDY</cp:lastModifiedBy>
  <cp:lastPrinted>2014-11-10T12:13:19Z</cp:lastPrinted>
  <dcterms:created xsi:type="dcterms:W3CDTF">2013-10-22T11:01:49Z</dcterms:created>
  <dcterms:modified xsi:type="dcterms:W3CDTF">2015-11-18T07:34:39Z</dcterms:modified>
  <cp:category/>
  <cp:version/>
  <cp:contentType/>
  <cp:contentStatus/>
</cp:coreProperties>
</file>